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48" windowWidth="15876" windowHeight="5832" activeTab="2"/>
  </bookViews>
  <sheets>
    <sheet name="ESFIni" sheetId="1" r:id="rId1"/>
    <sheet name="ERProy" sheetId="2" r:id="rId2"/>
    <sheet name="FEProy" sheetId="3" r:id="rId3"/>
  </sheets>
  <calcPr calcId="145621"/>
</workbook>
</file>

<file path=xl/calcChain.xml><?xml version="1.0" encoding="utf-8"?>
<calcChain xmlns="http://schemas.openxmlformats.org/spreadsheetml/2006/main">
  <c r="A11" i="1" l="1"/>
  <c r="N10" i="3"/>
  <c r="N9" i="3"/>
  <c r="B3" i="3"/>
  <c r="A12" i="3" s="1"/>
  <c r="A40" i="2"/>
  <c r="C45" i="2"/>
  <c r="D45" i="2"/>
  <c r="E45" i="2"/>
  <c r="F45" i="2"/>
  <c r="G45" i="2"/>
  <c r="H45" i="2"/>
  <c r="I45" i="2"/>
  <c r="J45" i="2"/>
  <c r="K45" i="2"/>
  <c r="L45" i="2"/>
  <c r="M45" i="2"/>
  <c r="N45" i="2"/>
  <c r="B45" i="2"/>
  <c r="N31" i="2"/>
  <c r="N32" i="2" s="1"/>
  <c r="N30" i="2"/>
  <c r="D9" i="1" l="1"/>
  <c r="B9" i="1"/>
</calcChain>
</file>

<file path=xl/sharedStrings.xml><?xml version="1.0" encoding="utf-8"?>
<sst xmlns="http://schemas.openxmlformats.org/spreadsheetml/2006/main" count="184" uniqueCount="113">
  <si>
    <t>ESTADO DE SITUACIÓN FINANCIERA EJERCICIO 2013</t>
  </si>
  <si>
    <t>ACTIVO</t>
  </si>
  <si>
    <t>Bancos</t>
  </si>
  <si>
    <t>Elementos de transporte</t>
  </si>
  <si>
    <t>PASIVO</t>
  </si>
  <si>
    <t>Proveedores de activos fijos</t>
  </si>
  <si>
    <t>Capital</t>
  </si>
  <si>
    <t>Reservas</t>
  </si>
  <si>
    <t>Mobiliario</t>
  </si>
  <si>
    <t>Edificio</t>
  </si>
  <si>
    <t>Terrenos</t>
  </si>
  <si>
    <t>Depreciación de activos fijos</t>
  </si>
  <si>
    <t>TOTAL</t>
  </si>
  <si>
    <t>Datos para la elaboración de la cuenta de resultados proyectado</t>
  </si>
  <si>
    <t>Transporte</t>
  </si>
  <si>
    <t>Ejercicio presupuestado</t>
  </si>
  <si>
    <t>Número de autobuses propios</t>
  </si>
  <si>
    <t>Actividad empresa</t>
  </si>
  <si>
    <t>Datos por autobuses propios</t>
  </si>
  <si>
    <t>Capacidad</t>
  </si>
  <si>
    <t>Recorrido por viaje</t>
  </si>
  <si>
    <t>Costo del tiquete</t>
  </si>
  <si>
    <t>pasajeros</t>
  </si>
  <si>
    <t>Km</t>
  </si>
  <si>
    <t>usd</t>
  </si>
  <si>
    <t>Costo inicial del autobús</t>
  </si>
  <si>
    <t>Vida útil en kilómetros</t>
  </si>
  <si>
    <t>Consumo diesel</t>
  </si>
  <si>
    <t>Precio diesel</t>
  </si>
  <si>
    <t>Revisiones cada</t>
  </si>
  <si>
    <t>Costo por revisión</t>
  </si>
  <si>
    <t>Cambio neumático cada</t>
  </si>
  <si>
    <t>Número de neumáticos</t>
  </si>
  <si>
    <t>Costo neumático</t>
  </si>
  <si>
    <t>Costo averías</t>
  </si>
  <si>
    <t>Costo limpieza interior</t>
  </si>
  <si>
    <t>Lavado cada</t>
  </si>
  <si>
    <t>viajes</t>
  </si>
  <si>
    <t>viaje</t>
  </si>
  <si>
    <t>Costo lavado</t>
  </si>
  <si>
    <t>Derechos de estación</t>
  </si>
  <si>
    <t>Sueldo conductor</t>
  </si>
  <si>
    <t>Dietas conductor</t>
  </si>
  <si>
    <t>Costo autobús arrendado</t>
  </si>
  <si>
    <t>Gastos generales</t>
  </si>
  <si>
    <t>Datos mensuales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</si>
  <si>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</si>
  <si>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</si>
  <si>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</si>
  <si>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</si>
  <si>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</si>
  <si>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</si>
  <si>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</si>
  <si>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</si>
  <si>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</si>
  <si>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</si>
  <si>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</si>
  <si>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</si>
  <si>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Media total</t>
  </si>
  <si>
    <t>Ocupación autobuses propios</t>
  </si>
  <si>
    <t>Viajes autobús arrendado</t>
  </si>
  <si>
    <t>Ocupación autobús arrendado</t>
  </si>
  <si>
    <t>Datos calculados</t>
  </si>
  <si>
    <t>Costo revisión por km</t>
  </si>
  <si>
    <t>Costo lavado por viaje</t>
  </si>
  <si>
    <t>Costo depreciación por km</t>
  </si>
  <si>
    <t>año</t>
  </si>
  <si>
    <t>km</t>
  </si>
  <si>
    <t>l/Km</t>
  </si>
  <si>
    <t>l</t>
  </si>
  <si>
    <t>Costo neumático por km</t>
  </si>
  <si>
    <t>MODELO DE CUENTA DE RESULTADOS PROYECTADOS</t>
  </si>
  <si>
    <t>Total</t>
  </si>
  <si>
    <t>Ingresos</t>
  </si>
  <si>
    <t>Autobuses propios</t>
  </si>
  <si>
    <t>Autobús alquilado</t>
  </si>
  <si>
    <t>Ingresos totales</t>
  </si>
  <si>
    <t>Gastos</t>
  </si>
  <si>
    <t>Gastos variables</t>
  </si>
  <si>
    <t>Diesel</t>
  </si>
  <si>
    <t>Revisiones</t>
  </si>
  <si>
    <t>Neumáticos</t>
  </si>
  <si>
    <t>Averías</t>
  </si>
  <si>
    <t>Lavado</t>
  </si>
  <si>
    <t>Arrendamiento bus</t>
  </si>
  <si>
    <t>Depreciación buses propios</t>
  </si>
  <si>
    <t>Gastos variables totales</t>
  </si>
  <si>
    <t>Gastos generales fijos</t>
  </si>
  <si>
    <t>Gastos totales</t>
  </si>
  <si>
    <t>Resultados</t>
  </si>
  <si>
    <t>un neumático</t>
  </si>
  <si>
    <t>Limpieza interior</t>
  </si>
  <si>
    <t>Dieta del conductor</t>
  </si>
  <si>
    <t>MODELO DE PRESUPUESTO DE EFECTIVO</t>
  </si>
  <si>
    <t>Datos para la elaboración del presupuesto de efectivo</t>
  </si>
  <si>
    <t>Depreciación edificios y mobiliario</t>
  </si>
  <si>
    <t>Plazo de cobro</t>
  </si>
  <si>
    <t>Plazo de pago</t>
  </si>
  <si>
    <t>Pagos pendientes e inversiones previstas</t>
  </si>
  <si>
    <t>Proveedores activos fijos</t>
  </si>
  <si>
    <t>Inversiones en autobuses</t>
  </si>
  <si>
    <t>Anual</t>
  </si>
  <si>
    <t>Cobros</t>
  </si>
  <si>
    <t>Ingresos autobuses propios</t>
  </si>
  <si>
    <t>Ingresos autobús alquilado</t>
  </si>
  <si>
    <t>Total de cobros</t>
  </si>
  <si>
    <t>Pagos</t>
  </si>
  <si>
    <t>Disponible inicial</t>
  </si>
  <si>
    <t>Inversiones autobuses</t>
  </si>
  <si>
    <t>Total de pagos</t>
  </si>
  <si>
    <t>Disponible final</t>
  </si>
  <si>
    <t>contado</t>
  </si>
  <si>
    <t>Número de viajes 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</si>
</sst>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.00"/>
    <numFmt numFmtId="165" formatCode="&quot;$&quot;\ #,##0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0" borderId="5" xfId="0" applyBorder="1"/>
    <xf numFmtId="3" fontId="0" fillId="0" borderId="6" xfId="0" applyNumberFormat="1" applyBorder="1"/>
    <xf numFmtId="9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Border="1"/>
    <xf numFmtId="166" fontId="0" fillId="0" borderId="1" xfId="0" applyNumberFormat="1" applyBorder="1"/>
    <xf numFmtId="9" fontId="0" fillId="0" borderId="1" xfId="1" applyFont="1" applyBorder="1"/>
    <xf numFmtId="0" fontId="1" fillId="2" borderId="1" xfId="0" applyFont="1" applyFill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65" fontId="0" fillId="0" borderId="1" xfId="0" applyNumberFormat="1" applyBorder="1" applyAlignment="1">
      <alignment horizontal="center"/>
    </xf>
    <xf numFmtId="3" fontId="1" fillId="0" borderId="1" xfId="0" applyNumberFormat="1" applyFont="1" applyBorder="1"/>
    <xf numFmtId="0" fontId="1" fillId="0" borderId="7" xfId="0" applyFont="1" applyBorder="1"/>
    <xf numFmtId="3" fontId="1" fillId="0" borderId="8" xfId="0" applyNumberFormat="1" applyFont="1" applyBorder="1"/>
    <xf numFmtId="0" fontId="1" fillId="0" borderId="8" xfId="0" applyFont="1" applyBorder="1"/>
    <xf numFmtId="3" fontId="1" fillId="0" borderId="9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1</xdr:row>
      <xdr:rowOff>53340</xdr:rowOff>
    </xdr:from>
    <xdr:to>
      <xdr:col>9</xdr:col>
      <xdr:colOff>15240</xdr:colOff>
      <xdr:row>4</xdr:row>
      <xdr:rowOff>99060</xdr:rowOff>
    </xdr:to>
    <xdr:sp macro="" textlink="">
      <xdr:nvSpPr>
        <xdr:cNvPr id="2" name="1 CuadroTexto"/>
        <xdr:cNvSpPr txBox="1"/>
      </xdr:nvSpPr>
      <xdr:spPr>
        <a:xfrm>
          <a:off x="5417820" y="236220"/>
          <a:ext cx="374142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100"/>
            <a:t>Tomado de Finanzas con Excel de Souad Hayat y</a:t>
          </a:r>
          <a:r>
            <a:rPr lang="es-EC" sz="1100" baseline="0"/>
            <a:t> Antonio San Millán, 2da Edición Ampliada y revisada, Mc Graw Hill</a:t>
          </a:r>
          <a:endParaRPr lang="es-EC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</xdr:colOff>
      <xdr:row>2</xdr:row>
      <xdr:rowOff>0</xdr:rowOff>
    </xdr:from>
    <xdr:to>
      <xdr:col>12</xdr:col>
      <xdr:colOff>15240</xdr:colOff>
      <xdr:row>21</xdr:row>
      <xdr:rowOff>45720</xdr:rowOff>
    </xdr:to>
    <xdr:sp macro="" textlink="">
      <xdr:nvSpPr>
        <xdr:cNvPr id="2" name="1 CuadroTexto"/>
        <xdr:cNvSpPr txBox="1"/>
      </xdr:nvSpPr>
      <xdr:spPr>
        <a:xfrm>
          <a:off x="4137660" y="365760"/>
          <a:ext cx="5615940" cy="3520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400" b="1" i="1" u="sng"/>
            <a:t>Procedimiento a seguir:</a:t>
          </a:r>
        </a:p>
        <a:p>
          <a:r>
            <a:rPr lang="es-EC" sz="1100"/>
            <a:t>1.</a:t>
          </a:r>
          <a:r>
            <a:rPr lang="es-EC" sz="1100" baseline="0"/>
            <a:t> </a:t>
          </a:r>
          <a:r>
            <a:rPr lang="es-EC" sz="1100"/>
            <a:t>Validar que se cuenta con</a:t>
          </a:r>
          <a:r>
            <a:rPr lang="es-EC" sz="1100" baseline="0"/>
            <a:t> Excel y que contenga las funciones: Buscar objetivo y  Solver. Si no posee, se deberá habilitar. Utilizar la ayuda de Excel.</a:t>
          </a:r>
        </a:p>
        <a:p>
          <a:r>
            <a:rPr lang="es-EC" sz="1100" baseline="0"/>
            <a:t>2. Elaborar el estado de resultados proyectado para el 2014 utilizando</a:t>
          </a:r>
          <a:r>
            <a:rPr lang="es-EC" sz="1100" b="1" baseline="0"/>
            <a:t> "Datos para la elaboración de la cuenta de resultados proyectado".</a:t>
          </a:r>
        </a:p>
        <a:p>
          <a:r>
            <a:rPr lang="es-EC" sz="1100" baseline="0"/>
            <a:t>3. Elaborar el Flujo de efectivo proyectado para el 2014 utilizando </a:t>
          </a:r>
          <a:r>
            <a:rPr lang="es-EC" sz="1100" b="1" baseline="0"/>
            <a:t>"Datos para la elaboración del presupuesto de efectivo". </a:t>
          </a:r>
          <a:r>
            <a:rPr lang="es-EC" sz="1100" b="0" baseline="0"/>
            <a:t>Una vez elaborado el presupuesto de efectivo regrese a la primera hoja del libro y elabore el estado de situación financiera proyectado</a:t>
          </a:r>
        </a:p>
        <a:p>
          <a:r>
            <a:rPr lang="es-EC" sz="1100" b="0" baseline="0"/>
            <a:t>4. Una vez terminado, guardar el archivo con su nombre, seguido de PF 1 y cerrar el archivo.</a:t>
          </a:r>
        </a:p>
        <a:p>
          <a:r>
            <a:rPr lang="es-EC" sz="1100" b="0" baseline="0"/>
            <a:t>5. Abrir nuevamente el archivo y renombrar con su nombre, seguido de PF 2.</a:t>
          </a:r>
        </a:p>
        <a:p>
          <a:r>
            <a:rPr lang="es-EC" sz="1100" b="0" baseline="0"/>
            <a:t>6. Optimizar el estado de resultados con la función Buscar objetivo para lo que seguirá las instrucciones del profesor en el aula. (Punto de equilibrio o umbral de rentabilidad)</a:t>
          </a:r>
        </a:p>
        <a:p>
          <a:r>
            <a:rPr lang="es-EC" sz="1100" b="0" baseline="0"/>
            <a:t>7. Guardar el archivo y cerrarlo.</a:t>
          </a:r>
        </a:p>
        <a:p>
          <a:r>
            <a:rPr lang="es-EC" sz="1100" b="0" baseline="0"/>
            <a:t>8. Abrir nuevamente el último archivo guardado y renombra con su nombre, seguido de PF 3.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100" b="0" baseline="0"/>
            <a:t>9. Optimizar el estado de resultados con la función Solver para lo que seguirá las instrucciones del profesor en el aula. </a:t>
          </a:r>
          <a:r>
            <a:rPr lang="es-EC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(Punto de equilibrio o umbral de rentabilidad)</a:t>
          </a:r>
          <a:endParaRPr lang="es-EC">
            <a:effectLst/>
          </a:endParaRPr>
        </a:p>
        <a:p>
          <a:r>
            <a:rPr lang="es-EC" sz="1100" b="0" baseline="0"/>
            <a:t>10. Guardar el archivo y cerrarlo.</a:t>
          </a:r>
        </a:p>
        <a:p>
          <a:r>
            <a:rPr lang="es-EC" sz="1100" b="0" baseline="0"/>
            <a:t>11. Adecuar los datos del ejercicio a los datos reales o realistas del Ecuador.</a:t>
          </a:r>
        </a:p>
        <a:p>
          <a:r>
            <a:rPr lang="es-EC" sz="1100" b="0" baseline="0"/>
            <a:t>12. Subir a la nube su solución y propuesta de cambios.</a:t>
          </a:r>
        </a:p>
        <a:p>
          <a:endParaRPr lang="es-EC" sz="1100" b="0" baseline="0"/>
        </a:p>
        <a:p>
          <a:endParaRPr lang="es-EC" sz="1100" baseline="0"/>
        </a:p>
        <a:p>
          <a:endParaRPr lang="es-EC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F12" sqref="F12"/>
    </sheetView>
  </sheetViews>
  <sheetFormatPr baseColWidth="10" defaultRowHeight="14.4" x14ac:dyDescent="0.3"/>
  <cols>
    <col min="1" max="1" width="25.6640625" customWidth="1"/>
    <col min="3" max="3" width="26.77734375" customWidth="1"/>
  </cols>
  <sheetData>
    <row r="1" spans="1:4" x14ac:dyDescent="0.3">
      <c r="A1" s="32" t="s">
        <v>0</v>
      </c>
      <c r="B1" s="33"/>
      <c r="C1" s="33"/>
      <c r="D1" s="34"/>
    </row>
    <row r="2" spans="1:4" x14ac:dyDescent="0.3">
      <c r="A2" s="29" t="s">
        <v>1</v>
      </c>
      <c r="B2" s="30"/>
      <c r="C2" s="30" t="s">
        <v>4</v>
      </c>
      <c r="D2" s="31"/>
    </row>
    <row r="3" spans="1:4" x14ac:dyDescent="0.3">
      <c r="A3" s="4" t="s">
        <v>2</v>
      </c>
      <c r="B3" s="3">
        <v>42000</v>
      </c>
      <c r="C3" s="2" t="s">
        <v>5</v>
      </c>
      <c r="D3" s="5">
        <v>72000</v>
      </c>
    </row>
    <row r="4" spans="1:4" x14ac:dyDescent="0.3">
      <c r="A4" s="4" t="s">
        <v>3</v>
      </c>
      <c r="B4" s="3">
        <v>300000</v>
      </c>
      <c r="C4" s="2" t="s">
        <v>6</v>
      </c>
      <c r="D4" s="5">
        <v>485000</v>
      </c>
    </row>
    <row r="5" spans="1:4" x14ac:dyDescent="0.3">
      <c r="A5" s="4" t="s">
        <v>8</v>
      </c>
      <c r="B5" s="3">
        <v>30000</v>
      </c>
      <c r="C5" s="2" t="s">
        <v>7</v>
      </c>
      <c r="D5" s="5">
        <v>180000</v>
      </c>
    </row>
    <row r="6" spans="1:4" x14ac:dyDescent="0.3">
      <c r="A6" s="4" t="s">
        <v>9</v>
      </c>
      <c r="B6" s="3">
        <v>300000</v>
      </c>
      <c r="C6" s="2"/>
      <c r="D6" s="5"/>
    </row>
    <row r="7" spans="1:4" x14ac:dyDescent="0.3">
      <c r="A7" s="4" t="s">
        <v>10</v>
      </c>
      <c r="B7" s="3">
        <v>125000</v>
      </c>
      <c r="C7" s="2"/>
      <c r="D7" s="5"/>
    </row>
    <row r="8" spans="1:4" x14ac:dyDescent="0.3">
      <c r="A8" s="4" t="s">
        <v>11</v>
      </c>
      <c r="B8" s="3">
        <v>-60000</v>
      </c>
      <c r="C8" s="2"/>
      <c r="D8" s="5"/>
    </row>
    <row r="9" spans="1:4" ht="15" thickBot="1" x14ac:dyDescent="0.35">
      <c r="A9" s="25" t="s">
        <v>12</v>
      </c>
      <c r="B9" s="26">
        <f>SUM(B3:B8)</f>
        <v>737000</v>
      </c>
      <c r="C9" s="27" t="s">
        <v>12</v>
      </c>
      <c r="D9" s="28">
        <f>SUM(D3:D8)</f>
        <v>737000</v>
      </c>
    </row>
    <row r="10" spans="1:4" ht="15" thickBot="1" x14ac:dyDescent="0.35"/>
    <row r="11" spans="1:4" x14ac:dyDescent="0.3">
      <c r="A11" s="35" t="str">
        <f>"ESTADO DE SITUACIÓN PROYECTADO EJERCICIO EJERCICIO    "&amp;ERProy!B4</f>
        <v>ESTADO DE SITUACIÓN PROYECTADO EJERCICIO EJERCICIO    2014</v>
      </c>
      <c r="B11" s="36"/>
      <c r="C11" s="36"/>
      <c r="D11" s="37"/>
    </row>
    <row r="12" spans="1:4" x14ac:dyDescent="0.3">
      <c r="A12" s="29" t="s">
        <v>1</v>
      </c>
      <c r="B12" s="30"/>
      <c r="C12" s="30" t="s">
        <v>4</v>
      </c>
      <c r="D12" s="31"/>
    </row>
    <row r="13" spans="1:4" x14ac:dyDescent="0.3">
      <c r="A13" s="4" t="s">
        <v>2</v>
      </c>
      <c r="B13" s="3"/>
      <c r="C13" s="2"/>
      <c r="D13" s="5"/>
    </row>
    <row r="14" spans="1:4" x14ac:dyDescent="0.3">
      <c r="A14" s="4" t="s">
        <v>3</v>
      </c>
      <c r="B14" s="3"/>
      <c r="C14" s="2"/>
      <c r="D14" s="5"/>
    </row>
    <row r="15" spans="1:4" x14ac:dyDescent="0.3">
      <c r="A15" s="4" t="s">
        <v>8</v>
      </c>
      <c r="B15" s="3"/>
      <c r="C15" s="2"/>
      <c r="D15" s="5"/>
    </row>
    <row r="16" spans="1:4" x14ac:dyDescent="0.3">
      <c r="A16" s="4" t="s">
        <v>9</v>
      </c>
      <c r="B16" s="3"/>
      <c r="C16" s="2"/>
      <c r="D16" s="5"/>
    </row>
    <row r="17" spans="1:4" x14ac:dyDescent="0.3">
      <c r="A17" s="4" t="s">
        <v>10</v>
      </c>
      <c r="B17" s="3"/>
      <c r="C17" s="2"/>
      <c r="D17" s="5"/>
    </row>
    <row r="18" spans="1:4" x14ac:dyDescent="0.3">
      <c r="A18" s="4" t="s">
        <v>11</v>
      </c>
      <c r="B18" s="3"/>
      <c r="C18" s="2"/>
      <c r="D18" s="5"/>
    </row>
    <row r="19" spans="1:4" ht="15" thickBot="1" x14ac:dyDescent="0.35">
      <c r="A19" s="25" t="s">
        <v>12</v>
      </c>
      <c r="B19" s="26"/>
      <c r="C19" s="27"/>
      <c r="D19" s="28"/>
    </row>
  </sheetData>
  <mergeCells count="6">
    <mergeCell ref="A2:B2"/>
    <mergeCell ref="C2:D2"/>
    <mergeCell ref="A1:D1"/>
    <mergeCell ref="A12:B12"/>
    <mergeCell ref="C12:D12"/>
    <mergeCell ref="A11:D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6" workbookViewId="0">
      <selection activeCell="D6" sqref="D6"/>
    </sheetView>
  </sheetViews>
  <sheetFormatPr baseColWidth="10" defaultRowHeight="14.4" x14ac:dyDescent="0.3"/>
  <cols>
    <col min="1" max="1" width="26.21875" customWidth="1"/>
    <col min="2" max="2" width="11.33203125" customWidth="1"/>
    <col min="3" max="13" width="10.44140625" bestFit="1" customWidth="1"/>
    <col min="14" max="14" width="11.44140625" bestFit="1" customWidth="1"/>
  </cols>
  <sheetData>
    <row r="1" spans="1:14" x14ac:dyDescent="0.3">
      <c r="A1" s="38" t="s">
        <v>71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8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2" t="s">
        <v>17</v>
      </c>
      <c r="B3" s="1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15</v>
      </c>
      <c r="B4" s="7">
        <v>2014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2" t="s">
        <v>16</v>
      </c>
      <c r="B5" s="7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8" t="s">
        <v>18</v>
      </c>
      <c r="B6" s="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2" t="s">
        <v>19</v>
      </c>
      <c r="B7" s="7">
        <v>60</v>
      </c>
      <c r="C7" s="2" t="s">
        <v>22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2" t="s">
        <v>112</v>
      </c>
      <c r="B8" s="7">
        <v>360</v>
      </c>
      <c r="C8" s="2" t="s">
        <v>37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2" t="s">
        <v>20</v>
      </c>
      <c r="B9" s="7">
        <v>350</v>
      </c>
      <c r="C9" s="2" t="s">
        <v>23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s="2" t="s">
        <v>21</v>
      </c>
      <c r="B10" s="9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">
      <c r="A11" s="2" t="s">
        <v>25</v>
      </c>
      <c r="B11" s="10">
        <v>150000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2" t="s">
        <v>26</v>
      </c>
      <c r="B12" s="11">
        <v>1000000</v>
      </c>
      <c r="C12" s="2" t="s">
        <v>67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A13" s="2" t="s">
        <v>27</v>
      </c>
      <c r="B13" s="12">
        <v>0.2</v>
      </c>
      <c r="C13" s="13" t="s">
        <v>68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">
      <c r="A14" s="2" t="s">
        <v>28</v>
      </c>
      <c r="B14" s="9">
        <v>0.6</v>
      </c>
      <c r="C14" s="13" t="s">
        <v>69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">
      <c r="A15" s="2" t="s">
        <v>29</v>
      </c>
      <c r="B15" s="11">
        <v>20000</v>
      </c>
      <c r="C15" s="2" t="s">
        <v>23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">
      <c r="A16" s="2" t="s">
        <v>30</v>
      </c>
      <c r="B16" s="10">
        <v>180</v>
      </c>
      <c r="C16" s="2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5" x14ac:dyDescent="0.3">
      <c r="A17" s="2" t="s">
        <v>31</v>
      </c>
      <c r="B17" s="11">
        <v>25000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5" x14ac:dyDescent="0.3">
      <c r="A18" s="2" t="s">
        <v>32</v>
      </c>
      <c r="B18" s="11">
        <v>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5" x14ac:dyDescent="0.3">
      <c r="A19" s="2" t="s">
        <v>33</v>
      </c>
      <c r="B19" s="10">
        <v>72</v>
      </c>
      <c r="C19" s="2" t="s">
        <v>90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5" x14ac:dyDescent="0.3">
      <c r="A20" s="2" t="s">
        <v>34</v>
      </c>
      <c r="B20" s="10">
        <v>600</v>
      </c>
      <c r="C20" s="2" t="s">
        <v>66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5" x14ac:dyDescent="0.3">
      <c r="A21" s="2" t="s">
        <v>35</v>
      </c>
      <c r="B21" s="10">
        <v>6</v>
      </c>
      <c r="C21" s="2" t="s">
        <v>38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x14ac:dyDescent="0.3">
      <c r="A22" s="2" t="s">
        <v>36</v>
      </c>
      <c r="B22" s="11">
        <v>2</v>
      </c>
      <c r="C22" s="2" t="s">
        <v>37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x14ac:dyDescent="0.3">
      <c r="A23" s="2" t="s">
        <v>39</v>
      </c>
      <c r="B23" s="10">
        <v>24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x14ac:dyDescent="0.3">
      <c r="A24" s="2" t="s">
        <v>40</v>
      </c>
      <c r="B24" s="10">
        <v>12</v>
      </c>
      <c r="C24" s="2" t="s">
        <v>38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5" x14ac:dyDescent="0.3">
      <c r="A25" s="2" t="s">
        <v>41</v>
      </c>
      <c r="B25" s="10">
        <v>72</v>
      </c>
      <c r="C25" s="2" t="s">
        <v>38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x14ac:dyDescent="0.3">
      <c r="A26" s="2" t="s">
        <v>42</v>
      </c>
      <c r="B26" s="10">
        <v>48</v>
      </c>
      <c r="C26" s="2" t="s">
        <v>38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5" x14ac:dyDescent="0.3">
      <c r="A27" s="2" t="s">
        <v>43</v>
      </c>
      <c r="B27" s="10">
        <v>600</v>
      </c>
      <c r="C27" s="2" t="s">
        <v>38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3">
      <c r="A28" s="2" t="s">
        <v>44</v>
      </c>
      <c r="B28" s="10">
        <v>180000</v>
      </c>
      <c r="C28" s="2" t="s">
        <v>66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5" x14ac:dyDescent="0.3">
      <c r="A29" s="22" t="s">
        <v>45</v>
      </c>
      <c r="B29" s="20" t="s">
        <v>46</v>
      </c>
      <c r="C29" s="20" t="s">
        <v>47</v>
      </c>
      <c r="D29" s="20" t="s">
        <v>48</v>
      </c>
      <c r="E29" s="20" t="s">
        <v>49</v>
      </c>
      <c r="F29" s="20" t="s">
        <v>50</v>
      </c>
      <c r="G29" s="20" t="s">
        <v>51</v>
      </c>
      <c r="H29" s="20" t="s">
        <v>52</v>
      </c>
      <c r="I29" s="20" t="s">
        <v>53</v>
      </c>
      <c r="J29" s="20" t="s">
        <v>54</v>
      </c>
      <c r="K29" s="20" t="s">
        <v>55</v>
      </c>
      <c r="L29" s="20" t="s">
        <v>56</v>
      </c>
      <c r="M29" s="20" t="s">
        <v>57</v>
      </c>
      <c r="N29" s="21" t="s">
        <v>58</v>
      </c>
    </row>
    <row r="30" spans="1:15" x14ac:dyDescent="0.3">
      <c r="A30" s="2" t="s">
        <v>59</v>
      </c>
      <c r="B30" s="14">
        <v>0.8</v>
      </c>
      <c r="C30" s="15">
        <v>0.6</v>
      </c>
      <c r="D30" s="15">
        <v>0.62</v>
      </c>
      <c r="E30" s="15">
        <v>0.8</v>
      </c>
      <c r="F30" s="15">
        <v>0.75</v>
      </c>
      <c r="G30" s="15">
        <v>0.9</v>
      </c>
      <c r="H30" s="15">
        <v>1</v>
      </c>
      <c r="I30" s="15">
        <v>1</v>
      </c>
      <c r="J30" s="15">
        <v>0.88</v>
      </c>
      <c r="K30" s="15">
        <v>0.65</v>
      </c>
      <c r="L30" s="15">
        <v>0.6</v>
      </c>
      <c r="M30" s="15">
        <v>1</v>
      </c>
      <c r="N30" s="15">
        <f>SUM(B30:M30)/12</f>
        <v>0.79999999999999993</v>
      </c>
      <c r="O30" s="6"/>
    </row>
    <row r="31" spans="1:15" x14ac:dyDescent="0.3">
      <c r="A31" s="2" t="s">
        <v>60</v>
      </c>
      <c r="B31" s="19"/>
      <c r="C31" s="2"/>
      <c r="D31" s="2"/>
      <c r="E31" s="2"/>
      <c r="F31" s="2"/>
      <c r="G31" s="2"/>
      <c r="H31" s="2">
        <v>10</v>
      </c>
      <c r="I31" s="2">
        <v>20</v>
      </c>
      <c r="J31" s="2"/>
      <c r="K31" s="2"/>
      <c r="L31" s="2"/>
      <c r="M31" s="2"/>
      <c r="N31" s="2">
        <f>SUM(B31:M31)</f>
        <v>30</v>
      </c>
    </row>
    <row r="32" spans="1:15" x14ac:dyDescent="0.3">
      <c r="A32" s="2" t="s">
        <v>61</v>
      </c>
      <c r="B32" s="2"/>
      <c r="C32" s="2"/>
      <c r="D32" s="2"/>
      <c r="E32" s="2"/>
      <c r="F32" s="2"/>
      <c r="G32" s="2"/>
      <c r="H32" s="15">
        <v>0.75</v>
      </c>
      <c r="I32" s="16">
        <v>0.82499999999999996</v>
      </c>
      <c r="J32" s="2"/>
      <c r="K32" s="2"/>
      <c r="L32" s="2"/>
      <c r="M32" s="2"/>
      <c r="N32" s="17">
        <f>(H32*H31+I32*I31)/N31</f>
        <v>0.8</v>
      </c>
    </row>
    <row r="33" spans="1:14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">
      <c r="A34" s="18" t="s">
        <v>62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">
      <c r="A35" s="2" t="s">
        <v>63</v>
      </c>
      <c r="B35" s="1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">
      <c r="A36" s="2" t="s">
        <v>70</v>
      </c>
      <c r="B36" s="1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">
      <c r="A37" s="2" t="s">
        <v>64</v>
      </c>
      <c r="B37" s="1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">
      <c r="A38" s="2" t="s">
        <v>65</v>
      </c>
      <c r="B38" s="1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40" spans="1:14" x14ac:dyDescent="0.3">
      <c r="A40" s="38" t="str">
        <f>"ESTADO DE RESULTADOS PROYECTADO EN DÓLARES""    "&amp;B4&amp;"   ""(en dólares)"</f>
        <v>ESTADO DE RESULTADOS PROYECTADO EN DÓLARES"    2014   "(en dólares)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1:14" x14ac:dyDescent="0.3">
      <c r="A41" s="2"/>
      <c r="B41" s="20" t="s">
        <v>46</v>
      </c>
      <c r="C41" s="20" t="s">
        <v>47</v>
      </c>
      <c r="D41" s="20" t="s">
        <v>48</v>
      </c>
      <c r="E41" s="20" t="s">
        <v>49</v>
      </c>
      <c r="F41" s="20" t="s">
        <v>50</v>
      </c>
      <c r="G41" s="20" t="s">
        <v>51</v>
      </c>
      <c r="H41" s="20" t="s">
        <v>52</v>
      </c>
      <c r="I41" s="20" t="s">
        <v>53</v>
      </c>
      <c r="J41" s="20" t="s">
        <v>54</v>
      </c>
      <c r="K41" s="20" t="s">
        <v>55</v>
      </c>
      <c r="L41" s="20" t="s">
        <v>56</v>
      </c>
      <c r="M41" s="20" t="s">
        <v>57</v>
      </c>
      <c r="N41" s="20" t="s">
        <v>72</v>
      </c>
    </row>
    <row r="42" spans="1:14" x14ac:dyDescent="0.3">
      <c r="A42" s="8" t="s">
        <v>73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">
      <c r="A43" s="2" t="s">
        <v>74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24"/>
    </row>
    <row r="44" spans="1:14" x14ac:dyDescent="0.3">
      <c r="A44" s="2" t="s">
        <v>75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24"/>
    </row>
    <row r="45" spans="1:14" x14ac:dyDescent="0.3">
      <c r="A45" s="8" t="s">
        <v>76</v>
      </c>
      <c r="B45" s="24">
        <f>SUM(B43:B44)</f>
        <v>0</v>
      </c>
      <c r="C45" s="24">
        <f t="shared" ref="C45:N45" si="0">SUM(C43:C44)</f>
        <v>0</v>
      </c>
      <c r="D45" s="24">
        <f t="shared" si="0"/>
        <v>0</v>
      </c>
      <c r="E45" s="24">
        <f t="shared" si="0"/>
        <v>0</v>
      </c>
      <c r="F45" s="24">
        <f t="shared" si="0"/>
        <v>0</v>
      </c>
      <c r="G45" s="24">
        <f t="shared" si="0"/>
        <v>0</v>
      </c>
      <c r="H45" s="24">
        <f t="shared" si="0"/>
        <v>0</v>
      </c>
      <c r="I45" s="24">
        <f t="shared" si="0"/>
        <v>0</v>
      </c>
      <c r="J45" s="24">
        <f t="shared" si="0"/>
        <v>0</v>
      </c>
      <c r="K45" s="24">
        <f t="shared" si="0"/>
        <v>0</v>
      </c>
      <c r="L45" s="24">
        <f t="shared" si="0"/>
        <v>0</v>
      </c>
      <c r="M45" s="24">
        <f t="shared" si="0"/>
        <v>0</v>
      </c>
      <c r="N45" s="24">
        <f t="shared" si="0"/>
        <v>0</v>
      </c>
    </row>
    <row r="46" spans="1:14" x14ac:dyDescent="0.3">
      <c r="A46" s="8" t="s">
        <v>77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24"/>
    </row>
    <row r="47" spans="1:14" x14ac:dyDescent="0.3">
      <c r="A47" s="8" t="s">
        <v>78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24"/>
    </row>
    <row r="48" spans="1:14" x14ac:dyDescent="0.3">
      <c r="A48" s="2" t="s">
        <v>79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24"/>
    </row>
    <row r="49" spans="1:14" x14ac:dyDescent="0.3">
      <c r="A49" s="2" t="s">
        <v>80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24"/>
    </row>
    <row r="50" spans="1:14" x14ac:dyDescent="0.3">
      <c r="A50" s="2" t="s">
        <v>81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24"/>
    </row>
    <row r="51" spans="1:14" x14ac:dyDescent="0.3">
      <c r="A51" s="2" t="s">
        <v>82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24"/>
    </row>
    <row r="52" spans="1:14" x14ac:dyDescent="0.3">
      <c r="A52" s="2" t="s">
        <v>91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24"/>
    </row>
    <row r="53" spans="1:14" x14ac:dyDescent="0.3">
      <c r="A53" s="2" t="s">
        <v>83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24"/>
    </row>
    <row r="54" spans="1:14" x14ac:dyDescent="0.3">
      <c r="A54" s="2" t="s">
        <v>40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24"/>
    </row>
    <row r="55" spans="1:14" x14ac:dyDescent="0.3">
      <c r="A55" s="2" t="s">
        <v>41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24"/>
    </row>
    <row r="56" spans="1:14" x14ac:dyDescent="0.3">
      <c r="A56" s="2" t="s">
        <v>92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24"/>
    </row>
    <row r="57" spans="1:14" x14ac:dyDescent="0.3">
      <c r="A57" s="2" t="s">
        <v>84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24"/>
    </row>
    <row r="58" spans="1:14" x14ac:dyDescent="0.3">
      <c r="A58" s="2" t="s">
        <v>85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24"/>
    </row>
    <row r="59" spans="1:14" x14ac:dyDescent="0.3">
      <c r="A59" s="2" t="s">
        <v>86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4"/>
    </row>
    <row r="60" spans="1:14" x14ac:dyDescent="0.3">
      <c r="A60" s="8" t="s">
        <v>87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1:14" x14ac:dyDescent="0.3">
      <c r="A61" s="8" t="s">
        <v>88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4" x14ac:dyDescent="0.3">
      <c r="A62" s="8" t="s">
        <v>89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</sheetData>
  <mergeCells count="2">
    <mergeCell ref="A1:N1"/>
    <mergeCell ref="A40:N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D2" sqref="D2"/>
    </sheetView>
  </sheetViews>
  <sheetFormatPr baseColWidth="10" defaultRowHeight="14.4" x14ac:dyDescent="0.3"/>
  <cols>
    <col min="1" max="1" width="34.6640625" customWidth="1"/>
  </cols>
  <sheetData>
    <row r="1" spans="1:14" x14ac:dyDescent="0.3">
      <c r="A1" s="38" t="s">
        <v>93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8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2" t="s">
        <v>15</v>
      </c>
      <c r="B3" s="7">
        <f>ERProy!B4</f>
        <v>2014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95</v>
      </c>
      <c r="B4" s="23">
        <v>9000</v>
      </c>
      <c r="C4" s="2" t="s">
        <v>66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2" t="s">
        <v>96</v>
      </c>
      <c r="B5" s="7" t="s">
        <v>111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2" t="s">
        <v>97</v>
      </c>
      <c r="B6" s="7" t="s">
        <v>111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">
      <c r="A8" s="8" t="s">
        <v>98</v>
      </c>
      <c r="B8" s="20" t="s">
        <v>46</v>
      </c>
      <c r="C8" s="20" t="s">
        <v>47</v>
      </c>
      <c r="D8" s="20" t="s">
        <v>48</v>
      </c>
      <c r="E8" s="20" t="s">
        <v>49</v>
      </c>
      <c r="F8" s="20" t="s">
        <v>50</v>
      </c>
      <c r="G8" s="20" t="s">
        <v>51</v>
      </c>
      <c r="H8" s="20" t="s">
        <v>52</v>
      </c>
      <c r="I8" s="20" t="s">
        <v>53</v>
      </c>
      <c r="J8" s="20" t="s">
        <v>54</v>
      </c>
      <c r="K8" s="20" t="s">
        <v>55</v>
      </c>
      <c r="L8" s="20" t="s">
        <v>56</v>
      </c>
      <c r="M8" s="20" t="s">
        <v>57</v>
      </c>
      <c r="N8" s="20" t="s">
        <v>72</v>
      </c>
    </row>
    <row r="9" spans="1:14" x14ac:dyDescent="0.3">
      <c r="A9" s="2" t="s">
        <v>99</v>
      </c>
      <c r="B9" s="3"/>
      <c r="C9" s="3">
        <v>6000</v>
      </c>
      <c r="D9" s="3">
        <v>3000</v>
      </c>
      <c r="E9" s="3">
        <v>3000</v>
      </c>
      <c r="F9" s="3"/>
      <c r="G9" s="3">
        <v>9000</v>
      </c>
      <c r="H9" s="3">
        <v>3000</v>
      </c>
      <c r="I9" s="3"/>
      <c r="J9" s="3">
        <v>3000</v>
      </c>
      <c r="K9" s="3">
        <v>6000</v>
      </c>
      <c r="L9" s="3">
        <v>3000</v>
      </c>
      <c r="M9" s="3"/>
      <c r="N9" s="3">
        <f>SUM(B9:M9)</f>
        <v>36000</v>
      </c>
    </row>
    <row r="10" spans="1:14" x14ac:dyDescent="0.3">
      <c r="A10" s="2" t="s">
        <v>100</v>
      </c>
      <c r="B10" s="3"/>
      <c r="C10" s="3"/>
      <c r="D10" s="3"/>
      <c r="E10" s="3"/>
      <c r="F10" s="3">
        <v>12000</v>
      </c>
      <c r="G10" s="3">
        <v>12000</v>
      </c>
      <c r="H10" s="3">
        <v>12000</v>
      </c>
      <c r="I10" s="3"/>
      <c r="J10" s="3">
        <v>12000</v>
      </c>
      <c r="K10" s="3"/>
      <c r="L10" s="3"/>
      <c r="M10" s="3"/>
      <c r="N10" s="3">
        <f>SUM(B10:M10)</f>
        <v>48000</v>
      </c>
    </row>
    <row r="11" spans="1:14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38" t="str">
        <f>"PRESUPUESTO DE EFECTIVO    "&amp;B3      &amp;     "     (en dólares)"</f>
        <v>PRESUPUESTO DE EFECTIVO    2014     (en dólares)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14" x14ac:dyDescent="0.3">
      <c r="A13" s="2"/>
      <c r="B13" s="20" t="s">
        <v>46</v>
      </c>
      <c r="C13" s="20" t="s">
        <v>47</v>
      </c>
      <c r="D13" s="20" t="s">
        <v>48</v>
      </c>
      <c r="E13" s="20" t="s">
        <v>49</v>
      </c>
      <c r="F13" s="20" t="s">
        <v>50</v>
      </c>
      <c r="G13" s="20" t="s">
        <v>51</v>
      </c>
      <c r="H13" s="20" t="s">
        <v>52</v>
      </c>
      <c r="I13" s="20" t="s">
        <v>53</v>
      </c>
      <c r="J13" s="20" t="s">
        <v>54</v>
      </c>
      <c r="K13" s="20" t="s">
        <v>55</v>
      </c>
      <c r="L13" s="20" t="s">
        <v>56</v>
      </c>
      <c r="M13" s="20" t="s">
        <v>57</v>
      </c>
      <c r="N13" s="20" t="s">
        <v>101</v>
      </c>
    </row>
    <row r="14" spans="1:14" x14ac:dyDescent="0.3">
      <c r="A14" s="2" t="s">
        <v>107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4"/>
    </row>
    <row r="15" spans="1:14" x14ac:dyDescent="0.3">
      <c r="A15" s="8" t="s">
        <v>102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8"/>
    </row>
    <row r="16" spans="1:14" x14ac:dyDescent="0.3">
      <c r="A16" s="2" t="s">
        <v>103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4"/>
    </row>
    <row r="17" spans="1:14" x14ac:dyDescent="0.3">
      <c r="A17" s="2" t="s">
        <v>104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4"/>
    </row>
    <row r="18" spans="1:14" x14ac:dyDescent="0.3">
      <c r="A18" s="8" t="s">
        <v>105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3">
      <c r="A19" s="8" t="s">
        <v>106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8"/>
    </row>
    <row r="20" spans="1:14" x14ac:dyDescent="0.3">
      <c r="A20" s="2" t="s">
        <v>79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8"/>
    </row>
    <row r="21" spans="1:14" x14ac:dyDescent="0.3">
      <c r="A21" s="2" t="s">
        <v>80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8"/>
    </row>
    <row r="22" spans="1:14" x14ac:dyDescent="0.3">
      <c r="A22" s="2" t="s">
        <v>81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8"/>
    </row>
    <row r="23" spans="1:14" x14ac:dyDescent="0.3">
      <c r="A23" s="2" t="s">
        <v>82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8"/>
    </row>
    <row r="24" spans="1:14" x14ac:dyDescent="0.3">
      <c r="A24" s="2" t="s">
        <v>91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8"/>
    </row>
    <row r="25" spans="1:14" x14ac:dyDescent="0.3">
      <c r="A25" s="2" t="s">
        <v>83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8"/>
    </row>
    <row r="26" spans="1:14" x14ac:dyDescent="0.3">
      <c r="A26" s="2" t="s">
        <v>40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8"/>
    </row>
    <row r="27" spans="1:14" x14ac:dyDescent="0.3">
      <c r="A27" s="2" t="s">
        <v>41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8"/>
    </row>
    <row r="28" spans="1:14" x14ac:dyDescent="0.3">
      <c r="A28" s="2" t="s">
        <v>92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</row>
    <row r="29" spans="1:14" x14ac:dyDescent="0.3">
      <c r="A29" s="2" t="s">
        <v>84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</row>
    <row r="30" spans="1:14" x14ac:dyDescent="0.3">
      <c r="A30" s="2" t="s">
        <v>87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</row>
    <row r="31" spans="1:14" x14ac:dyDescent="0.3">
      <c r="A31" s="2" t="s">
        <v>99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8"/>
    </row>
    <row r="32" spans="1:14" x14ac:dyDescent="0.3">
      <c r="A32" s="2" t="s">
        <v>108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8"/>
    </row>
    <row r="33" spans="1:14" x14ac:dyDescent="0.3">
      <c r="A33" s="8" t="s">
        <v>109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x14ac:dyDescent="0.3">
      <c r="A34" s="8" t="s">
        <v>110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</sheetData>
  <mergeCells count="2">
    <mergeCell ref="A12:N12"/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ESFIni</vt:lpstr>
      <vt:lpstr>ERProy</vt:lpstr>
      <vt:lpstr>FEProy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CASTELLS</dc:creator>
  <cp:lastModifiedBy>CESAR CASTELLS</cp:lastModifiedBy>
  <dcterms:created xsi:type="dcterms:W3CDTF">2014-03-13T02:18:39Z</dcterms:created>
  <dcterms:modified xsi:type="dcterms:W3CDTF">2014-03-14T16:43:43Z</dcterms:modified>
</cp:coreProperties>
</file>